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9edff5aaa78ef036/Desktop/Obese Mice 25.8.20/Measured raw data/"/>
    </mc:Choice>
  </mc:AlternateContent>
  <xr:revisionPtr revIDLastSave="31" documentId="11_69BB4DDA49859D428D9258CAD2D60E372EFF9231" xr6:coauthVersionLast="47" xr6:coauthVersionMax="47" xr10:uidLastSave="{7AF91419-0244-4138-B067-9AFD7F68AB39}"/>
  <bookViews>
    <workbookView xWindow="-120" yWindow="-120" windowWidth="29040" windowHeight="15840" xr2:uid="{00000000-000D-0000-FFFF-FFFF00000000}"/>
  </bookViews>
  <sheets>
    <sheet name="IL-1β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5" i="1" l="1"/>
  <c r="F57" i="1"/>
  <c r="F49" i="1"/>
  <c r="E65" i="1"/>
  <c r="E57" i="1"/>
  <c r="E49" i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4" i="1"/>
  <c r="C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B39" i="1"/>
  <c r="T19" i="1"/>
  <c r="S19" i="1"/>
  <c r="R19" i="1"/>
  <c r="Q19" i="1"/>
  <c r="P19" i="1"/>
  <c r="C10" i="1"/>
</calcChain>
</file>

<file path=xl/sharedStrings.xml><?xml version="1.0" encoding="utf-8"?>
<sst xmlns="http://schemas.openxmlformats.org/spreadsheetml/2006/main" count="41" uniqueCount="32">
  <si>
    <t>MULTISKAN   MS        PRIMARY  EIA   V.   1.5-0</t>
  </si>
  <si>
    <t>ABSORBANCE  MODE</t>
  </si>
  <si>
    <t>CONTINUOUS  MOVEMENT</t>
  </si>
  <si>
    <t>FILTER</t>
  </si>
  <si>
    <t>450nm</t>
  </si>
  <si>
    <t>SINGLE  WELL  BLANK</t>
  </si>
  <si>
    <t>ABSORBANCES</t>
  </si>
  <si>
    <t>A</t>
  </si>
  <si>
    <t>5 ng/L</t>
  </si>
  <si>
    <t>10 ng/L</t>
  </si>
  <si>
    <t>20 ng/L</t>
  </si>
  <si>
    <t>40 ng/L</t>
  </si>
  <si>
    <t>80 ng/L</t>
  </si>
  <si>
    <t>B</t>
  </si>
  <si>
    <t>OD值</t>
  </si>
  <si>
    <t>C</t>
  </si>
  <si>
    <t>D</t>
  </si>
  <si>
    <t>E</t>
  </si>
  <si>
    <t>F</t>
  </si>
  <si>
    <t>G</t>
  </si>
  <si>
    <t>H</t>
  </si>
  <si>
    <t>Y= 0.0216x - 0.0332</t>
  </si>
  <si>
    <t xml:space="preserve">IL-1β </t>
    <phoneticPr fontId="14" type="noConversion"/>
  </si>
  <si>
    <r>
      <rPr>
        <b/>
        <sz val="12"/>
        <color rgb="FFFF0000"/>
        <rFont val="맑은 고딕"/>
        <family val="3"/>
        <charset val="129"/>
      </rPr>
      <t xml:space="preserve">plate </t>
    </r>
    <r>
      <rPr>
        <b/>
        <sz val="12"/>
        <color rgb="FFFF0000"/>
        <rFont val="微软雅黑"/>
        <charset val="134"/>
      </rPr>
      <t>1</t>
    </r>
    <phoneticPr fontId="14" type="noConversion"/>
  </si>
  <si>
    <r>
      <rPr>
        <b/>
        <sz val="12"/>
        <color rgb="FFFF0000"/>
        <rFont val="맑은 고딕"/>
        <family val="3"/>
        <charset val="129"/>
      </rPr>
      <t>Readiing</t>
    </r>
    <r>
      <rPr>
        <b/>
        <sz val="12"/>
        <color rgb="FFFF0000"/>
        <rFont val="微软雅黑"/>
        <charset val="134"/>
      </rPr>
      <t>（OD）1</t>
    </r>
    <phoneticPr fontId="14" type="noConversion"/>
  </si>
  <si>
    <t>blank</t>
    <phoneticPr fontId="14" type="noConversion"/>
  </si>
  <si>
    <t>dilution factor</t>
    <phoneticPr fontId="14" type="noConversion"/>
  </si>
  <si>
    <t>sample number</t>
    <phoneticPr fontId="14" type="noConversion"/>
  </si>
  <si>
    <r>
      <t>OD</t>
    </r>
    <r>
      <rPr>
        <b/>
        <sz val="11"/>
        <color rgb="FFFF0000"/>
        <rFont val="맑은 고딕"/>
        <family val="3"/>
        <charset val="129"/>
      </rPr>
      <t xml:space="preserve"> value</t>
    </r>
    <phoneticPr fontId="14" type="noConversion"/>
  </si>
  <si>
    <r>
      <rPr>
        <b/>
        <sz val="11"/>
        <color rgb="FFFF0000"/>
        <rFont val="맑은 고딕"/>
        <family val="3"/>
        <charset val="129"/>
      </rPr>
      <t xml:space="preserve">corrected </t>
    </r>
    <r>
      <rPr>
        <b/>
        <sz val="11"/>
        <color rgb="FFFF0000"/>
        <rFont val="微软雅黑"/>
        <charset val="134"/>
      </rPr>
      <t>OD</t>
    </r>
    <r>
      <rPr>
        <b/>
        <sz val="11"/>
        <color rgb="FFFF0000"/>
        <rFont val="맑은 고딕"/>
        <family val="3"/>
        <charset val="129"/>
      </rPr>
      <t xml:space="preserve"> value</t>
    </r>
    <phoneticPr fontId="14" type="noConversion"/>
  </si>
  <si>
    <r>
      <t>IL-1β</t>
    </r>
    <r>
      <rPr>
        <b/>
        <sz val="11"/>
        <color rgb="FFFF0000"/>
        <rFont val="맑은 고딕"/>
        <family val="3"/>
        <charset val="129"/>
      </rPr>
      <t xml:space="preserve"> conc. </t>
    </r>
    <r>
      <rPr>
        <b/>
        <sz val="11"/>
        <color rgb="FFFF0000"/>
        <rFont val="微软雅黑"/>
        <charset val="134"/>
      </rPr>
      <t>(ng/L)</t>
    </r>
    <phoneticPr fontId="14" type="noConversion"/>
  </si>
  <si>
    <r>
      <rPr>
        <sz val="12"/>
        <rFont val="맑은 고딕"/>
        <family val="3"/>
        <charset val="129"/>
      </rPr>
      <t>Conc.</t>
    </r>
    <r>
      <rPr>
        <sz val="12"/>
        <rFont val="微软雅黑"/>
        <charset val="134"/>
      </rPr>
      <t>（ng/L）</t>
    </r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</si>
</sst>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.000_ "/>
    <numFmt numFmtId="177" formatCode="0.000_ "/>
    <numFmt numFmtId="178" formatCode="0_ "/>
    <numFmt numFmtId="179" formatCode="0.0000_ "/>
    <numFmt numFmtId="180" formatCode="0.00_ "/>
  </numFmts>
  <fonts count="23">
    <font>
      <sz val="11"/>
      <color theme="1"/>
      <name val="맑은 고딕"/>
      <charset val="134"/>
      <scheme val="minor"/>
    </font>
    <font>
      <sz val="12"/>
      <name val="微软雅黑"/>
      <charset val="134"/>
    </font>
    <font>
      <b/>
      <sz val="12"/>
      <color indexed="10"/>
      <name val="微软雅黑"/>
      <charset val="134"/>
    </font>
    <font>
      <b/>
      <sz val="20"/>
      <color rgb="FFFF0000"/>
      <name val="微软雅黑"/>
      <charset val="134"/>
    </font>
    <font>
      <b/>
      <sz val="12"/>
      <name val="微软雅黑"/>
      <charset val="134"/>
    </font>
    <font>
      <b/>
      <sz val="12"/>
      <color rgb="FFFF0000"/>
      <name val="微软雅黑"/>
      <charset val="134"/>
    </font>
    <font>
      <sz val="12"/>
      <name val="微软雅黑"/>
      <family val="2"/>
      <charset val="134"/>
    </font>
    <font>
      <b/>
      <sz val="12"/>
      <color indexed="12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1"/>
      <color rgb="FFFF0000"/>
      <name val="微软雅黑"/>
      <charset val="134"/>
    </font>
    <font>
      <b/>
      <sz val="12"/>
      <name val="微软雅黑"/>
      <family val="2"/>
      <charset val="134"/>
    </font>
    <font>
      <sz val="12"/>
      <color rgb="FFFF0000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12"/>
      <name val="宋体"/>
      <charset val="134"/>
    </font>
    <font>
      <sz val="8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</font>
    <font>
      <b/>
      <sz val="12"/>
      <color rgb="FFFF0000"/>
      <name val="微软雅黑"/>
      <family val="3"/>
      <charset val="129"/>
    </font>
    <font>
      <b/>
      <sz val="12"/>
      <color rgb="FF0000FF"/>
      <name val="맑은 고딕"/>
      <family val="2"/>
      <charset val="129"/>
    </font>
    <font>
      <sz val="12"/>
      <color theme="1"/>
      <name val="맑은 고딕"/>
      <family val="2"/>
      <charset val="129"/>
    </font>
    <font>
      <b/>
      <sz val="11"/>
      <color rgb="FFFF0000"/>
      <name val="맑은 고딕"/>
      <family val="3"/>
      <charset val="129"/>
    </font>
    <font>
      <b/>
      <sz val="11"/>
      <color rgb="FFFF0000"/>
      <name val="微软雅黑"/>
      <family val="3"/>
      <charset val="129"/>
    </font>
    <font>
      <sz val="12"/>
      <name val="맑은 고딕"/>
      <family val="3"/>
      <charset val="129"/>
    </font>
    <font>
      <sz val="12"/>
      <name val="微软雅黑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22" fontId="1" fillId="0" borderId="0" xfId="0" applyNumberFormat="1" applyFont="1">
      <alignment vertical="center"/>
    </xf>
    <xf numFmtId="0" fontId="1" fillId="0" borderId="0" xfId="0" applyFont="1" applyAlignment="1">
      <alignment horizontal="left" vertical="center"/>
    </xf>
    <xf numFmtId="176" fontId="1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1" xfId="1" applyFont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7" fontId="8" fillId="2" borderId="1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9" fillId="3" borderId="1" xfId="0" applyNumberFormat="1" applyFont="1" applyFill="1" applyBorder="1" applyAlignment="1">
      <alignment horizontal="center"/>
    </xf>
    <xf numFmtId="0" fontId="6" fillId="4" borderId="1" xfId="1" applyFont="1" applyFill="1" applyBorder="1" applyAlignment="1">
      <alignment horizontal="center" vertical="center"/>
    </xf>
    <xf numFmtId="177" fontId="8" fillId="4" borderId="1" xfId="1" applyNumberFormat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/>
    </xf>
    <xf numFmtId="179" fontId="10" fillId="0" borderId="0" xfId="1" applyNumberFormat="1" applyFont="1" applyAlignment="1">
      <alignment horizontal="center" vertical="center"/>
    </xf>
    <xf numFmtId="0" fontId="6" fillId="5" borderId="1" xfId="1" applyFont="1" applyFill="1" applyBorder="1" applyAlignment="1">
      <alignment horizontal="center" vertical="center"/>
    </xf>
    <xf numFmtId="177" fontId="8" fillId="5" borderId="1" xfId="1" applyNumberFormat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/>
    </xf>
    <xf numFmtId="0" fontId="6" fillId="6" borderId="1" xfId="1" applyFont="1" applyFill="1" applyBorder="1" applyAlignment="1">
      <alignment horizontal="center" vertical="center"/>
    </xf>
    <xf numFmtId="177" fontId="8" fillId="6" borderId="1" xfId="1" applyNumberFormat="1" applyFont="1" applyFill="1" applyBorder="1" applyAlignment="1">
      <alignment horizontal="center" vertical="center"/>
    </xf>
    <xf numFmtId="177" fontId="1" fillId="6" borderId="1" xfId="0" applyNumberFormat="1" applyFont="1" applyFill="1" applyBorder="1" applyAlignment="1">
      <alignment horizontal="center"/>
    </xf>
    <xf numFmtId="177" fontId="6" fillId="0" borderId="0" xfId="0" applyNumberFormat="1" applyFont="1" applyAlignment="1">
      <alignment horizontal="center" vertical="center"/>
    </xf>
    <xf numFmtId="179" fontId="7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177" fontId="6" fillId="0" borderId="0" xfId="1" applyNumberFormat="1" applyFont="1" applyAlignment="1">
      <alignment horizontal="center" vertical="center"/>
    </xf>
    <xf numFmtId="177" fontId="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7" fontId="7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180" fontId="6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left" vertical="center"/>
    </xf>
    <xf numFmtId="0" fontId="17" fillId="0" borderId="1" xfId="1" applyFont="1" applyBorder="1" applyAlignment="1">
      <alignment horizontal="center" vertical="center"/>
    </xf>
    <xf numFmtId="0" fontId="18" fillId="2" borderId="1" xfId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78" fontId="19" fillId="3" borderId="1" xfId="0" applyNumberFormat="1" applyFont="1" applyFill="1" applyBorder="1" applyAlignment="1">
      <alignment horizontal="center"/>
    </xf>
    <xf numFmtId="178" fontId="20" fillId="3" borderId="1" xfId="0" applyNumberFormat="1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22" fontId="1" fillId="2" borderId="0" xfId="0" applyNumberFormat="1" applyFont="1" applyFill="1" applyAlignment="1">
      <alignment horizontal="left" vertical="center"/>
    </xf>
  </cellXfs>
  <cellStyles count="2">
    <cellStyle name="常规 2" xfId="1" xr:uid="{00000000-0005-0000-0000-000031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www.wps.cn/officeDocument/2023/relationships/customStorage" Target="customStorage/customStorag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Standard</a:t>
            </a:r>
            <a:r>
              <a:rPr lang="en-US" altLang="ko-KR" baseline="0"/>
              <a:t> (ng/L)</a:t>
            </a:r>
            <a:endParaRPr lang="ko-KR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 alt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143659221286"/>
          <c:y val="0.14195402298850601"/>
          <c:w val="0.85443671426827805"/>
          <c:h val="0.68130268199233701"/>
        </c:manualLayout>
      </c:layout>
      <c:scatterChart>
        <c:scatterStyle val="lineMarker"/>
        <c:varyColors val="0"/>
        <c:ser>
          <c:idx val="0"/>
          <c:order val="0"/>
          <c:tx>
            <c:strRef>
              <c:f>'IL-1β'!$O$19</c:f>
              <c:strCache>
                <c:ptCount val="1"/>
                <c:pt idx="0">
                  <c:v>OD值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"/>
                  <c:y val="2.2241576145760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'IL-1β'!$P$18:$T$18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80</c:v>
                </c:pt>
              </c:numCache>
            </c:numRef>
          </c:xVal>
          <c:yVal>
            <c:numRef>
              <c:f>'IL-1β'!$P$19:$T$19</c:f>
              <c:numCache>
                <c:formatCode>General</c:formatCode>
                <c:ptCount val="5"/>
                <c:pt idx="0">
                  <c:v>7.4800000000000005E-2</c:v>
                </c:pt>
                <c:pt idx="1">
                  <c:v>0.1661</c:v>
                </c:pt>
                <c:pt idx="2">
                  <c:v>0.38179999999999997</c:v>
                </c:pt>
                <c:pt idx="3">
                  <c:v>0.88400000000000001</c:v>
                </c:pt>
                <c:pt idx="4">
                  <c:v>1.6731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CCE-426E-9E40-3F50A0424E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693239"/>
        <c:axId val="455790341"/>
      </c:scatterChart>
      <c:valAx>
        <c:axId val="2226932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55790341"/>
        <c:crosses val="autoZero"/>
        <c:crossBetween val="midCat"/>
      </c:valAx>
      <c:valAx>
        <c:axId val="45579034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OD </a:t>
                </a:r>
                <a:endParaRPr lang="ko-KR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 alt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226932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5599a93b-8cca-4072-9589-21b83ba28c3b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altLang="ko-KR"/>
              <a:t>IL-1</a:t>
            </a:r>
            <a:r>
              <a:rPr lang="el-GR" altLang="ko-KR"/>
              <a:t>β</a:t>
            </a:r>
            <a:r>
              <a:rPr lang="en-US" altLang="ko-KR"/>
              <a:t> conc. </a:t>
            </a:r>
            <a:r>
              <a:rPr lang="de-DE" altLang="ko-KR"/>
              <a:t>(ng/L)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6.4205279675096899E-2"/>
          <c:y val="0.135983962579352"/>
          <c:w val="0.90902713679158198"/>
          <c:h val="0.715402606080855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'IL-1β'!$D$41</c:f>
              <c:strCache>
                <c:ptCount val="1"/>
                <c:pt idx="0">
                  <c:v>IL-1β conc. (ng/L)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'IL-1β'!$A$42:$A$65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'IL-1β'!$D$42:$D$65</c:f>
              <c:numCache>
                <c:formatCode>0.000_ </c:formatCode>
                <c:ptCount val="24"/>
                <c:pt idx="0">
                  <c:v>45.231481481481502</c:v>
                </c:pt>
                <c:pt idx="1">
                  <c:v>55.023148148148202</c:v>
                </c:pt>
                <c:pt idx="2">
                  <c:v>62.2222222222222</c:v>
                </c:pt>
                <c:pt idx="3">
                  <c:v>63.587962962962997</c:v>
                </c:pt>
                <c:pt idx="4">
                  <c:v>69.3055555555556</c:v>
                </c:pt>
                <c:pt idx="5">
                  <c:v>62.384259259259302</c:v>
                </c:pt>
                <c:pt idx="6">
                  <c:v>81.921296296296305</c:v>
                </c:pt>
                <c:pt idx="7">
                  <c:v>68.912037037036995</c:v>
                </c:pt>
                <c:pt idx="8">
                  <c:v>92.731481481481495</c:v>
                </c:pt>
                <c:pt idx="9">
                  <c:v>86.921296296296305</c:v>
                </c:pt>
                <c:pt idx="10">
                  <c:v>95.648148148148195</c:v>
                </c:pt>
                <c:pt idx="11">
                  <c:v>87.407407407407405</c:v>
                </c:pt>
                <c:pt idx="12">
                  <c:v>83.2638888888889</c:v>
                </c:pt>
                <c:pt idx="13">
                  <c:v>83.009259259259295</c:v>
                </c:pt>
                <c:pt idx="14">
                  <c:v>87.546296296296305</c:v>
                </c:pt>
                <c:pt idx="15">
                  <c:v>85.4166666666667</c:v>
                </c:pt>
                <c:pt idx="16">
                  <c:v>63.518518518518498</c:v>
                </c:pt>
                <c:pt idx="17">
                  <c:v>71.574074074074105</c:v>
                </c:pt>
                <c:pt idx="18">
                  <c:v>51.5972222222222</c:v>
                </c:pt>
                <c:pt idx="19">
                  <c:v>67.685185185185205</c:v>
                </c:pt>
                <c:pt idx="20">
                  <c:v>77.199074074074105</c:v>
                </c:pt>
                <c:pt idx="21">
                  <c:v>64.768518518518505</c:v>
                </c:pt>
                <c:pt idx="22">
                  <c:v>65.648148148148195</c:v>
                </c:pt>
                <c:pt idx="23">
                  <c:v>65.648148148148195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1-4EB0-B9C9-27C48228C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-28"/>
        <c:axId val="722538865"/>
        <c:axId val="965564244"/>
      </c:barChart>
      <c:catAx>
        <c:axId val="72253886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965564244"/>
        <c:crosses val="autoZero"/>
        <c:auto val="1"/>
        <c:lblAlgn val="ctr"/>
        <c:lblOffset val="100"/>
        <c:noMultiLvlLbl val="0"/>
      </c:catAx>
      <c:valAx>
        <c:axId val="9655642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0.0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72253886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cda93f5f-ef3f-4158-8385-bdc5ace311b9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0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>
        <a:noFill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ustomStorage/customStorage.xml><?xml version="1.0" encoding="utf-8"?>
<customStorage xmlns="https://web.wps.cn/et/2018/main">
  <book/>
  <sheets/>
</customStorag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117475</xdr:colOff>
      <xdr:row>21</xdr:row>
      <xdr:rowOff>69215</xdr:rowOff>
    </xdr:from>
    <xdr:to>
      <xdr:col>19</xdr:col>
      <xdr:colOff>762000</xdr:colOff>
      <xdr:row>35</xdr:row>
      <xdr:rowOff>145415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644525</xdr:colOff>
      <xdr:row>42</xdr:row>
      <xdr:rowOff>37465</xdr:rowOff>
    </xdr:from>
    <xdr:to>
      <xdr:col>9</xdr:col>
      <xdr:colOff>168910</xdr:colOff>
      <xdr:row>58</xdr:row>
      <xdr:rowOff>180975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5"/>
  <sheetViews>
    <sheetView tabSelected="1" topLeftCell="H17" workbookViewId="0">
      <selection activeCell="M44" sqref="M44"/>
    </sheetView>
  </sheetViews>
  <sheetFormatPr defaultColWidth="8.625" defaultRowHeight="17.25"/>
  <cols>
    <col min="1" max="1" width="18.875" style="1" customWidth="1"/>
    <col min="2" max="2" width="24.875" style="1" customWidth="1"/>
    <col min="3" max="3" width="27.875" style="1" customWidth="1"/>
    <col min="4" max="4" width="25.5" style="1" customWidth="1"/>
    <col min="5" max="5" width="14.875" style="1" customWidth="1"/>
    <col min="6" max="6" width="14.5" style="1" customWidth="1"/>
    <col min="7" max="7" width="28.5" style="1" customWidth="1"/>
    <col min="8" max="8" width="28.25" style="1" customWidth="1"/>
    <col min="9" max="9" width="28.625" style="1" customWidth="1"/>
    <col min="10" max="10" width="29.375" style="1" customWidth="1"/>
    <col min="11" max="11" width="23.5" style="1" customWidth="1"/>
    <col min="12" max="12" width="24.875" style="1" customWidth="1"/>
    <col min="13" max="13" width="24" style="1" customWidth="1"/>
    <col min="14" max="14" width="14.75" style="1" customWidth="1"/>
    <col min="15" max="20" width="11.875" style="1" customWidth="1"/>
    <col min="21" max="22" width="10.625" style="1"/>
    <col min="23" max="16384" width="8.625" style="1"/>
  </cols>
  <sheetData>
    <row r="1" spans="1:13" ht="29.25">
      <c r="E1" s="4" t="s">
        <v>22</v>
      </c>
      <c r="F1" s="5"/>
      <c r="G1" s="5"/>
      <c r="H1" s="5"/>
      <c r="I1" s="5"/>
    </row>
    <row r="5" spans="1:13">
      <c r="A5" s="1" t="s">
        <v>0</v>
      </c>
    </row>
    <row r="7" spans="1:13">
      <c r="A7" s="1" t="s">
        <v>1</v>
      </c>
    </row>
    <row r="8" spans="1:13">
      <c r="A8" s="1" t="s">
        <v>2</v>
      </c>
      <c r="H8" s="6"/>
    </row>
    <row r="9" spans="1:13">
      <c r="A9" s="1" t="s">
        <v>3</v>
      </c>
      <c r="B9" s="7" t="s">
        <v>4</v>
      </c>
    </row>
    <row r="10" spans="1:13">
      <c r="A10" s="1" t="s">
        <v>5</v>
      </c>
      <c r="C10" s="8">
        <f>B29</f>
        <v>4.65E-2</v>
      </c>
    </row>
    <row r="13" spans="1:13">
      <c r="A13" s="1" t="s">
        <v>6</v>
      </c>
    </row>
    <row r="14" spans="1:13">
      <c r="A14" s="54"/>
      <c r="B14" s="54"/>
    </row>
    <row r="15" spans="1:13">
      <c r="A15" s="7"/>
      <c r="B15" s="7"/>
      <c r="C15" s="7"/>
      <c r="D15" s="7"/>
      <c r="E15" s="7"/>
      <c r="F15" s="7"/>
      <c r="G15" s="7"/>
      <c r="H15" s="7"/>
      <c r="J15" s="10"/>
      <c r="K15" s="10"/>
      <c r="L15" s="10"/>
      <c r="M15" s="10"/>
    </row>
    <row r="16" spans="1:13" ht="18">
      <c r="A16" s="46" t="s">
        <v>23</v>
      </c>
      <c r="B16" s="9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7" spans="1:22" s="2" customFormat="1" ht="18">
      <c r="A17" s="11"/>
      <c r="B17" s="11">
        <v>1</v>
      </c>
      <c r="C17" s="11">
        <v>2</v>
      </c>
      <c r="D17" s="11">
        <v>3</v>
      </c>
      <c r="E17" s="11">
        <v>4</v>
      </c>
      <c r="F17" s="11">
        <v>5</v>
      </c>
      <c r="G17" s="11">
        <v>6</v>
      </c>
      <c r="H17" s="11">
        <v>7</v>
      </c>
      <c r="I17" s="11">
        <v>8</v>
      </c>
      <c r="J17" s="11">
        <v>9</v>
      </c>
      <c r="K17" s="11">
        <v>10</v>
      </c>
      <c r="L17" s="11">
        <v>11</v>
      </c>
      <c r="M17" s="11">
        <v>12</v>
      </c>
    </row>
    <row r="18" spans="1:22" s="2" customFormat="1" ht="18">
      <c r="A18" s="11" t="s">
        <v>7</v>
      </c>
      <c r="B18" s="49" t="s">
        <v>25</v>
      </c>
      <c r="C18" s="12" t="s">
        <v>8</v>
      </c>
      <c r="D18" s="12" t="s">
        <v>9</v>
      </c>
      <c r="E18" s="12" t="s">
        <v>10</v>
      </c>
      <c r="F18" s="12" t="s">
        <v>11</v>
      </c>
      <c r="G18" s="12" t="s">
        <v>12</v>
      </c>
      <c r="H18" s="13"/>
      <c r="I18" s="13"/>
      <c r="J18" s="13"/>
      <c r="K18" s="13"/>
      <c r="L18" s="13"/>
      <c r="M18" s="13"/>
      <c r="O18" s="53" t="s">
        <v>31</v>
      </c>
      <c r="P18" s="34">
        <v>5</v>
      </c>
      <c r="Q18" s="34">
        <v>10</v>
      </c>
      <c r="R18" s="34">
        <v>20</v>
      </c>
      <c r="S18" s="34">
        <v>40</v>
      </c>
      <c r="T18" s="34">
        <v>80</v>
      </c>
      <c r="V18" s="1"/>
    </row>
    <row r="19" spans="1:22" s="2" customFormat="1" ht="18">
      <c r="A19" s="11" t="s">
        <v>13</v>
      </c>
      <c r="B19" s="13">
        <v>1</v>
      </c>
      <c r="C19" s="13">
        <v>2</v>
      </c>
      <c r="D19" s="13">
        <v>3</v>
      </c>
      <c r="E19" s="13">
        <v>4</v>
      </c>
      <c r="F19" s="13">
        <v>5</v>
      </c>
      <c r="G19" s="13">
        <v>6</v>
      </c>
      <c r="H19" s="13">
        <v>7</v>
      </c>
      <c r="I19" s="13">
        <v>8</v>
      </c>
      <c r="J19" s="13">
        <v>9</v>
      </c>
      <c r="K19" s="13">
        <v>10</v>
      </c>
      <c r="L19" s="13">
        <v>11</v>
      </c>
      <c r="M19" s="13">
        <v>12</v>
      </c>
      <c r="O19" s="34" t="s">
        <v>14</v>
      </c>
      <c r="P19" s="34">
        <f>C29-B29</f>
        <v>7.4800000000000005E-2</v>
      </c>
      <c r="Q19" s="34">
        <f>D29-B29</f>
        <v>0.1661</v>
      </c>
      <c r="R19" s="34">
        <f>E29-B29</f>
        <v>0.38179999999999997</v>
      </c>
      <c r="S19" s="34">
        <f>F29-B29</f>
        <v>0.88400000000000001</v>
      </c>
      <c r="T19" s="34">
        <f>G29-B29</f>
        <v>1.6731</v>
      </c>
      <c r="V19" s="1"/>
    </row>
    <row r="20" spans="1:22" s="2" customFormat="1" ht="18">
      <c r="A20" s="11" t="s">
        <v>15</v>
      </c>
      <c r="B20" s="13">
        <v>13</v>
      </c>
      <c r="C20" s="13">
        <v>14</v>
      </c>
      <c r="D20" s="13">
        <v>15</v>
      </c>
      <c r="E20" s="13">
        <v>16</v>
      </c>
      <c r="F20" s="13">
        <v>17</v>
      </c>
      <c r="G20" s="13">
        <v>18</v>
      </c>
      <c r="H20" s="13">
        <v>19</v>
      </c>
      <c r="I20" s="13">
        <v>20</v>
      </c>
      <c r="J20" s="13">
        <v>21</v>
      </c>
      <c r="K20" s="13">
        <v>22</v>
      </c>
      <c r="L20" s="13">
        <v>23</v>
      </c>
      <c r="M20" s="13">
        <v>24</v>
      </c>
    </row>
    <row r="21" spans="1:22" s="2" customFormat="1" ht="18">
      <c r="A21" s="11" t="s">
        <v>16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22" s="2" customFormat="1" ht="18">
      <c r="A22" s="11" t="s">
        <v>17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22" s="2" customFormat="1" ht="18">
      <c r="A23" s="11" t="s">
        <v>18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22" s="2" customFormat="1" ht="18">
      <c r="A24" s="11" t="s">
        <v>19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22" s="2" customFormat="1" ht="18">
      <c r="A25" s="11" t="s">
        <v>20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22" s="2" customFormat="1" ht="18">
      <c r="A26" s="14"/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22" s="2" customFormat="1" ht="18">
      <c r="A27" s="47" t="s">
        <v>24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22" s="2" customFormat="1" ht="18">
      <c r="A28" s="15"/>
      <c r="B28" s="11">
        <v>1</v>
      </c>
      <c r="C28" s="11">
        <v>2</v>
      </c>
      <c r="D28" s="11">
        <v>3</v>
      </c>
      <c r="E28" s="11">
        <v>4</v>
      </c>
      <c r="F28" s="11">
        <v>5</v>
      </c>
      <c r="G28" s="11">
        <v>6</v>
      </c>
      <c r="H28" s="11">
        <v>7</v>
      </c>
      <c r="I28" s="11">
        <v>8</v>
      </c>
      <c r="J28" s="11">
        <v>9</v>
      </c>
      <c r="K28" s="11">
        <v>10</v>
      </c>
      <c r="L28" s="11">
        <v>11</v>
      </c>
      <c r="M28" s="11">
        <v>12</v>
      </c>
    </row>
    <row r="29" spans="1:22" s="2" customFormat="1" ht="18">
      <c r="A29" s="11" t="s">
        <v>7</v>
      </c>
      <c r="B29" s="16">
        <v>4.65E-2</v>
      </c>
      <c r="C29" s="16">
        <v>0.12130000000000001</v>
      </c>
      <c r="D29" s="16">
        <v>0.21260000000000001</v>
      </c>
      <c r="E29" s="16">
        <v>0.42830000000000001</v>
      </c>
      <c r="F29" s="16">
        <v>0.93049999999999999</v>
      </c>
      <c r="G29" s="16">
        <v>1.7196</v>
      </c>
      <c r="H29" s="16"/>
      <c r="I29" s="16"/>
      <c r="J29" s="16"/>
      <c r="K29" s="16"/>
      <c r="L29" s="16"/>
      <c r="M29" s="16"/>
    </row>
    <row r="30" spans="1:22" s="2" customFormat="1" ht="18">
      <c r="A30" s="11" t="s">
        <v>13</v>
      </c>
      <c r="B30" s="16">
        <v>0.2087</v>
      </c>
      <c r="C30" s="16">
        <v>0.251</v>
      </c>
      <c r="D30" s="16">
        <v>0.28210000000000002</v>
      </c>
      <c r="E30" s="16">
        <v>0.28799999999999998</v>
      </c>
      <c r="F30" s="16">
        <v>0.31269999999999998</v>
      </c>
      <c r="G30" s="16">
        <v>0.2828</v>
      </c>
      <c r="H30" s="16">
        <v>0.36720000000000003</v>
      </c>
      <c r="I30" s="16">
        <v>0.311</v>
      </c>
      <c r="J30" s="16">
        <v>0.41389999999999999</v>
      </c>
      <c r="K30" s="16">
        <v>0.38879999999999998</v>
      </c>
      <c r="L30" s="16">
        <v>0.42649999999999999</v>
      </c>
      <c r="M30" s="16">
        <v>0.39090000000000003</v>
      </c>
    </row>
    <row r="31" spans="1:22" s="2" customFormat="1" ht="18">
      <c r="A31" s="11" t="s">
        <v>15</v>
      </c>
      <c r="B31" s="16">
        <v>0.373</v>
      </c>
      <c r="C31" s="16">
        <v>0.37190000000000001</v>
      </c>
      <c r="D31" s="16">
        <v>0.39150000000000001</v>
      </c>
      <c r="E31" s="16">
        <v>0.38229999999999997</v>
      </c>
      <c r="F31" s="16">
        <v>0.28770000000000001</v>
      </c>
      <c r="G31" s="16">
        <v>0.32250000000000001</v>
      </c>
      <c r="H31" s="16">
        <v>0.23619999999999999</v>
      </c>
      <c r="I31" s="16">
        <v>0.30570000000000003</v>
      </c>
      <c r="J31" s="16">
        <v>0.3468</v>
      </c>
      <c r="K31" s="16">
        <v>0.29310000000000003</v>
      </c>
      <c r="L31" s="16">
        <v>0.2969</v>
      </c>
      <c r="M31" s="16">
        <v>0.2969</v>
      </c>
    </row>
    <row r="32" spans="1:22" s="2" customFormat="1" ht="18">
      <c r="A32" s="11" t="s">
        <v>16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</row>
    <row r="33" spans="1:26" s="2" customFormat="1" ht="18">
      <c r="A33" s="11" t="s">
        <v>17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</row>
    <row r="34" spans="1:26" s="2" customFormat="1" ht="18">
      <c r="A34" s="11" t="s">
        <v>18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8"/>
      <c r="O34" s="18"/>
      <c r="P34" s="18"/>
    </row>
    <row r="35" spans="1:26" s="2" customFormat="1" ht="18">
      <c r="A35" s="11" t="s">
        <v>19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8"/>
      <c r="O35" s="18"/>
      <c r="P35" s="18"/>
      <c r="Q35" s="1"/>
      <c r="R35" s="1"/>
      <c r="S35" s="1"/>
      <c r="T35" s="1"/>
      <c r="U35" s="1"/>
      <c r="V35" s="1"/>
      <c r="W35" s="1"/>
      <c r="X35" s="1"/>
      <c r="Y35" s="1"/>
    </row>
    <row r="36" spans="1:26" s="2" customFormat="1" ht="18">
      <c r="A36" s="11" t="s">
        <v>20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8"/>
      <c r="O36" s="18"/>
      <c r="P36" s="18"/>
      <c r="Q36" s="1"/>
      <c r="R36" s="1"/>
      <c r="S36" s="1"/>
      <c r="T36" s="1"/>
      <c r="U36" s="1"/>
      <c r="V36" s="1"/>
      <c r="W36" s="1"/>
      <c r="X36" s="1"/>
      <c r="Y36" s="1"/>
    </row>
    <row r="37" spans="1:26" s="2" customFormat="1" ht="18">
      <c r="A37" s="17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"/>
      <c r="R37" s="1"/>
      <c r="S37" s="1"/>
      <c r="T37" s="1"/>
      <c r="U37" s="1"/>
      <c r="V37" s="1"/>
      <c r="W37" s="1"/>
      <c r="X37" s="1"/>
      <c r="Y37" s="1"/>
    </row>
    <row r="38" spans="1:26" s="2" customFormat="1" ht="18">
      <c r="A38" s="17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3"/>
      <c r="R38" s="3"/>
      <c r="S38" s="3"/>
      <c r="T38" s="3"/>
      <c r="U38" s="3"/>
      <c r="V38" s="3"/>
      <c r="W38" s="3"/>
      <c r="X38" s="3"/>
      <c r="Y38" s="3"/>
    </row>
    <row r="39" spans="1:26" s="2" customFormat="1">
      <c r="A39" s="48" t="s">
        <v>25</v>
      </c>
      <c r="B39" s="19">
        <f>B29</f>
        <v>4.65E-2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6">
      <c r="A40" s="50" t="s">
        <v>26</v>
      </c>
      <c r="B40" s="20">
        <v>5</v>
      </c>
      <c r="C40" s="10"/>
      <c r="D40" s="10" t="s">
        <v>21</v>
      </c>
      <c r="E40" s="18"/>
      <c r="F40" s="18"/>
      <c r="G40" s="18"/>
      <c r="H40" s="18"/>
      <c r="I40" s="18"/>
      <c r="J40" s="18"/>
      <c r="K40" s="18"/>
      <c r="L40" s="18"/>
      <c r="M40" s="18"/>
    </row>
    <row r="41" spans="1:26" s="3" customFormat="1" ht="18">
      <c r="A41" s="51" t="s">
        <v>27</v>
      </c>
      <c r="B41" s="21" t="s">
        <v>28</v>
      </c>
      <c r="C41" s="52" t="s">
        <v>29</v>
      </c>
      <c r="D41" s="21" t="s">
        <v>30</v>
      </c>
      <c r="E41" s="1"/>
      <c r="G41" s="18"/>
      <c r="H41" s="18"/>
      <c r="I41" s="18"/>
      <c r="J41" s="18"/>
      <c r="K41" s="18"/>
      <c r="L41" s="18"/>
      <c r="M41" s="18"/>
      <c r="N41" s="18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22">
        <v>1</v>
      </c>
      <c r="B42" s="23">
        <v>0.2087</v>
      </c>
      <c r="C42" s="24">
        <f>B42-$B$39</f>
        <v>0.16220000000000001</v>
      </c>
      <c r="D42" s="24">
        <f>((C42+0.0332)/0.0216)*$B$40</f>
        <v>45.231481481481502</v>
      </c>
      <c r="G42" s="18"/>
      <c r="I42" s="18"/>
      <c r="J42" s="35"/>
      <c r="K42" s="36"/>
      <c r="L42" s="35"/>
    </row>
    <row r="43" spans="1:26" ht="18">
      <c r="A43" s="22">
        <v>2</v>
      </c>
      <c r="B43" s="23">
        <v>0.251</v>
      </c>
      <c r="C43" s="24">
        <f t="shared" ref="C43:C59" si="0">B43-$B$39</f>
        <v>0.20449999999999999</v>
      </c>
      <c r="D43" s="24">
        <f t="shared" ref="D43:D65" si="1">((C43+0.0332)/0.0216)*$B$40</f>
        <v>55.023148148148202</v>
      </c>
      <c r="G43" s="25"/>
      <c r="J43" s="37"/>
    </row>
    <row r="44" spans="1:26" ht="18">
      <c r="A44" s="22">
        <v>3</v>
      </c>
      <c r="B44" s="23">
        <v>0.28210000000000002</v>
      </c>
      <c r="C44" s="24">
        <f t="shared" si="0"/>
        <v>0.2356</v>
      </c>
      <c r="D44" s="24">
        <f t="shared" si="1"/>
        <v>62.2222222222222</v>
      </c>
      <c r="G44" s="25"/>
      <c r="J44" s="37"/>
    </row>
    <row r="45" spans="1:26" ht="18">
      <c r="A45" s="22">
        <v>4</v>
      </c>
      <c r="B45" s="23">
        <v>0.28799999999999998</v>
      </c>
      <c r="C45" s="24">
        <f t="shared" si="0"/>
        <v>0.24149999999999999</v>
      </c>
      <c r="D45" s="24">
        <f t="shared" si="1"/>
        <v>63.587962962962997</v>
      </c>
      <c r="G45" s="25"/>
      <c r="J45" s="37"/>
    </row>
    <row r="46" spans="1:26" ht="18">
      <c r="A46" s="22">
        <v>5</v>
      </c>
      <c r="B46" s="23">
        <v>0.31269999999999998</v>
      </c>
      <c r="C46" s="24">
        <f t="shared" si="0"/>
        <v>0.26619999999999999</v>
      </c>
      <c r="D46" s="24">
        <f t="shared" si="1"/>
        <v>69.3055555555556</v>
      </c>
      <c r="G46" s="25"/>
      <c r="J46" s="37"/>
      <c r="K46" s="32"/>
      <c r="L46" s="38"/>
    </row>
    <row r="47" spans="1:26" ht="18">
      <c r="A47" s="22">
        <v>6</v>
      </c>
      <c r="B47" s="23">
        <v>0.2828</v>
      </c>
      <c r="C47" s="24">
        <f t="shared" si="0"/>
        <v>0.23630000000000001</v>
      </c>
      <c r="D47" s="24">
        <f t="shared" si="1"/>
        <v>62.384259259259302</v>
      </c>
      <c r="G47" s="25"/>
      <c r="I47" s="17"/>
      <c r="J47" s="37"/>
      <c r="K47" s="32"/>
      <c r="L47" s="38"/>
    </row>
    <row r="48" spans="1:26" ht="18">
      <c r="A48" s="22">
        <v>7</v>
      </c>
      <c r="B48" s="23">
        <v>0.36720000000000003</v>
      </c>
      <c r="C48" s="24">
        <f t="shared" si="0"/>
        <v>0.32069999999999999</v>
      </c>
      <c r="D48" s="24">
        <f t="shared" si="1"/>
        <v>81.921296296296305</v>
      </c>
      <c r="G48" s="25"/>
      <c r="I48" s="17"/>
      <c r="J48" s="17"/>
      <c r="K48" s="32"/>
      <c r="L48" s="38"/>
    </row>
    <row r="49" spans="1:12" ht="18">
      <c r="A49" s="22">
        <v>8</v>
      </c>
      <c r="B49" s="23">
        <v>0.311</v>
      </c>
      <c r="C49" s="24">
        <f t="shared" si="0"/>
        <v>0.26450000000000001</v>
      </c>
      <c r="D49" s="24">
        <f t="shared" si="1"/>
        <v>68.912037037036995</v>
      </c>
      <c r="E49" s="37">
        <f>AVERAGE(D42:D49)</f>
        <v>63.573495370370388</v>
      </c>
      <c r="F49" s="1">
        <f>STDEV(D42:D49)</f>
        <v>10.762213540183691</v>
      </c>
      <c r="G49" s="25"/>
      <c r="I49" s="17"/>
      <c r="J49" s="17"/>
      <c r="K49" s="32"/>
      <c r="L49" s="38"/>
    </row>
    <row r="50" spans="1:12" ht="18">
      <c r="A50" s="26">
        <v>9</v>
      </c>
      <c r="B50" s="27">
        <v>0.41389999999999999</v>
      </c>
      <c r="C50" s="28">
        <f t="shared" si="0"/>
        <v>0.3674</v>
      </c>
      <c r="D50" s="28">
        <f t="shared" si="1"/>
        <v>92.731481481481495</v>
      </c>
      <c r="G50" s="25"/>
      <c r="I50" s="17"/>
      <c r="J50" s="17"/>
      <c r="K50" s="32"/>
      <c r="L50" s="38"/>
    </row>
    <row r="51" spans="1:12" ht="18">
      <c r="A51" s="26">
        <v>10</v>
      </c>
      <c r="B51" s="27">
        <v>0.38879999999999998</v>
      </c>
      <c r="C51" s="28">
        <f t="shared" si="0"/>
        <v>0.34229999999999999</v>
      </c>
      <c r="D51" s="28">
        <f t="shared" si="1"/>
        <v>86.921296296296305</v>
      </c>
      <c r="G51" s="25"/>
      <c r="I51" s="17"/>
      <c r="J51" s="17"/>
      <c r="K51" s="32"/>
      <c r="L51" s="39"/>
    </row>
    <row r="52" spans="1:12" ht="18">
      <c r="A52" s="26">
        <v>11</v>
      </c>
      <c r="B52" s="27">
        <v>0.42649999999999999</v>
      </c>
      <c r="C52" s="28">
        <f t="shared" si="0"/>
        <v>0.38</v>
      </c>
      <c r="D52" s="28">
        <f t="shared" si="1"/>
        <v>95.648148148148195</v>
      </c>
      <c r="G52" s="25"/>
      <c r="I52" s="17"/>
      <c r="J52" s="17"/>
      <c r="K52" s="40"/>
      <c r="L52" s="41"/>
    </row>
    <row r="53" spans="1:12" ht="18">
      <c r="A53" s="26">
        <v>12</v>
      </c>
      <c r="B53" s="27">
        <v>0.39090000000000003</v>
      </c>
      <c r="C53" s="28">
        <f t="shared" si="0"/>
        <v>0.34439999999999998</v>
      </c>
      <c r="D53" s="28">
        <f t="shared" si="1"/>
        <v>87.407407407407405</v>
      </c>
      <c r="G53" s="25"/>
      <c r="I53" s="17"/>
      <c r="J53" s="17"/>
      <c r="K53" s="42"/>
      <c r="L53" s="43"/>
    </row>
    <row r="54" spans="1:12" ht="18">
      <c r="A54" s="26">
        <v>13</v>
      </c>
      <c r="B54" s="27">
        <v>0.373</v>
      </c>
      <c r="C54" s="28">
        <f t="shared" si="0"/>
        <v>0.32650000000000001</v>
      </c>
      <c r="D54" s="28">
        <f t="shared" si="1"/>
        <v>83.2638888888889</v>
      </c>
      <c r="G54" s="25"/>
      <c r="I54" s="17"/>
      <c r="J54" s="17"/>
      <c r="K54" s="32"/>
      <c r="L54" s="32"/>
    </row>
    <row r="55" spans="1:12" ht="18">
      <c r="A55" s="26">
        <v>14</v>
      </c>
      <c r="B55" s="27">
        <v>0.37190000000000001</v>
      </c>
      <c r="C55" s="28">
        <f t="shared" si="0"/>
        <v>0.32540000000000002</v>
      </c>
      <c r="D55" s="28">
        <f t="shared" si="1"/>
        <v>83.009259259259295</v>
      </c>
      <c r="G55" s="25"/>
      <c r="I55" s="17"/>
      <c r="J55" s="17"/>
      <c r="K55" s="32"/>
      <c r="L55" s="32"/>
    </row>
    <row r="56" spans="1:12" ht="18">
      <c r="A56" s="26">
        <v>15</v>
      </c>
      <c r="B56" s="27">
        <v>0.39150000000000001</v>
      </c>
      <c r="C56" s="28">
        <f t="shared" si="0"/>
        <v>0.34499999999999997</v>
      </c>
      <c r="D56" s="28">
        <f t="shared" si="1"/>
        <v>87.546296296296305</v>
      </c>
      <c r="G56" s="25"/>
      <c r="I56" s="17"/>
      <c r="J56" s="17"/>
      <c r="K56" s="32"/>
      <c r="L56" s="32"/>
    </row>
    <row r="57" spans="1:12" ht="18">
      <c r="A57" s="26">
        <v>16</v>
      </c>
      <c r="B57" s="27">
        <v>0.38229999999999997</v>
      </c>
      <c r="C57" s="28">
        <f t="shared" si="0"/>
        <v>0.33579999999999999</v>
      </c>
      <c r="D57" s="28">
        <f t="shared" si="1"/>
        <v>85.4166666666667</v>
      </c>
      <c r="E57" s="1">
        <f>AVERAGE(D50:D57)</f>
        <v>87.743055555555571</v>
      </c>
      <c r="F57" s="1">
        <f>STDEV(D50:D57)</f>
        <v>4.4091688712516577</v>
      </c>
      <c r="G57" s="25"/>
      <c r="I57" s="17"/>
      <c r="J57" s="17"/>
      <c r="K57" s="32"/>
      <c r="L57" s="32"/>
    </row>
    <row r="58" spans="1:12" ht="18">
      <c r="A58" s="29">
        <v>17</v>
      </c>
      <c r="B58" s="30">
        <v>0.28770000000000001</v>
      </c>
      <c r="C58" s="31">
        <f t="shared" si="0"/>
        <v>0.2412</v>
      </c>
      <c r="D58" s="31">
        <f t="shared" si="1"/>
        <v>63.518518518518498</v>
      </c>
      <c r="G58" s="25"/>
      <c r="I58" s="17"/>
      <c r="J58" s="17"/>
      <c r="K58" s="32"/>
      <c r="L58" s="32"/>
    </row>
    <row r="59" spans="1:12" ht="18">
      <c r="A59" s="29">
        <v>18</v>
      </c>
      <c r="B59" s="30">
        <v>0.32250000000000001</v>
      </c>
      <c r="C59" s="31">
        <f t="shared" si="0"/>
        <v>0.27600000000000002</v>
      </c>
      <c r="D59" s="31">
        <f t="shared" si="1"/>
        <v>71.574074074074105</v>
      </c>
      <c r="G59" s="25"/>
      <c r="I59" s="17"/>
      <c r="J59" s="17"/>
      <c r="K59" s="32"/>
      <c r="L59" s="32"/>
    </row>
    <row r="60" spans="1:12" ht="18">
      <c r="A60" s="29">
        <v>19</v>
      </c>
      <c r="B60" s="30">
        <v>0.23619999999999999</v>
      </c>
      <c r="C60" s="31">
        <f t="shared" ref="C60:C65" si="2">B60-$B$39</f>
        <v>0.18970000000000001</v>
      </c>
      <c r="D60" s="31">
        <f t="shared" si="1"/>
        <v>51.5972222222222</v>
      </c>
      <c r="G60" s="25"/>
      <c r="I60" s="17"/>
      <c r="J60" s="17"/>
      <c r="K60" s="32"/>
      <c r="L60" s="32"/>
    </row>
    <row r="61" spans="1:12" ht="18">
      <c r="A61" s="29">
        <v>20</v>
      </c>
      <c r="B61" s="30">
        <v>0.30570000000000003</v>
      </c>
      <c r="C61" s="31">
        <f t="shared" si="2"/>
        <v>0.25919999999999999</v>
      </c>
      <c r="D61" s="31">
        <f t="shared" si="1"/>
        <v>67.685185185185205</v>
      </c>
      <c r="G61" s="25"/>
      <c r="I61" s="17"/>
      <c r="J61" s="17"/>
      <c r="K61" s="32"/>
      <c r="L61" s="32"/>
    </row>
    <row r="62" spans="1:12" ht="18">
      <c r="A62" s="29">
        <v>21</v>
      </c>
      <c r="B62" s="30">
        <v>0.3468</v>
      </c>
      <c r="C62" s="31">
        <f t="shared" si="2"/>
        <v>0.30030000000000001</v>
      </c>
      <c r="D62" s="31">
        <f t="shared" si="1"/>
        <v>77.199074074074105</v>
      </c>
      <c r="G62" s="25"/>
      <c r="I62" s="17"/>
      <c r="J62" s="17"/>
      <c r="K62" s="32"/>
      <c r="L62" s="44"/>
    </row>
    <row r="63" spans="1:12" ht="18">
      <c r="A63" s="29">
        <v>22</v>
      </c>
      <c r="B63" s="30">
        <v>0.29310000000000003</v>
      </c>
      <c r="C63" s="31">
        <f t="shared" si="2"/>
        <v>0.24660000000000001</v>
      </c>
      <c r="D63" s="31">
        <f t="shared" si="1"/>
        <v>64.768518518518505</v>
      </c>
      <c r="E63" s="32"/>
      <c r="G63" s="33"/>
      <c r="I63" s="17"/>
      <c r="J63" s="17"/>
      <c r="K63" s="40"/>
      <c r="L63" s="45"/>
    </row>
    <row r="64" spans="1:12" ht="18">
      <c r="A64" s="29">
        <v>23</v>
      </c>
      <c r="B64" s="30">
        <v>0.2969</v>
      </c>
      <c r="C64" s="31">
        <f t="shared" si="2"/>
        <v>0.25040000000000001</v>
      </c>
      <c r="D64" s="31">
        <f t="shared" si="1"/>
        <v>65.648148148148195</v>
      </c>
      <c r="E64" s="32"/>
      <c r="G64" s="33"/>
      <c r="I64" s="17"/>
      <c r="J64" s="17"/>
      <c r="K64" s="42"/>
      <c r="L64" s="17"/>
    </row>
    <row r="65" spans="1:12" ht="18">
      <c r="A65" s="29">
        <v>24</v>
      </c>
      <c r="B65" s="30">
        <v>0.2969</v>
      </c>
      <c r="C65" s="31">
        <f t="shared" si="2"/>
        <v>0.25040000000000001</v>
      </c>
      <c r="D65" s="31">
        <f t="shared" si="1"/>
        <v>65.648148148148195</v>
      </c>
      <c r="E65" s="32">
        <f>AVERAGE(D58:D65)</f>
        <v>65.954861111111128</v>
      </c>
      <c r="F65" s="1">
        <f>STDEV(D58:D65)</f>
        <v>7.3160783308646176</v>
      </c>
      <c r="G65" s="33"/>
      <c r="I65" s="17"/>
      <c r="J65" s="17"/>
      <c r="K65" s="32"/>
      <c r="L65" s="32"/>
    </row>
  </sheetData>
  <mergeCells count="1">
    <mergeCell ref="A14:B14"/>
  </mergeCells>
  <phoneticPr fontId="14" type="noConversion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IL-1β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Jeong Sun Ju</cp:lastModifiedBy>
  <dcterms:created xsi:type="dcterms:W3CDTF">2022-02-24T20:13:00Z</dcterms:created>
  <dcterms:modified xsi:type="dcterms:W3CDTF">2025-09-05T01:09:49Z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59BEADA180D04F4689D83A4FB74EE203_13</vt:lpwstr>
  </property>
  <property fmtid="{D5CDD505-2E9C-101B-9397-08002B2CF9AE}" pid="3" name="KSOProductBuildVer">
    <vt:lpwstr>2052-12.1.0.21541</vt:lpwstr>
  </property>
  <property fmtid="{D5CDD505-2E9C-101B-9397-08002B2CF9AE}" pid="4" name="KSOReadingLayout">
    <vt:bool>true</vt:bool>
  </property>
</Properties>
</file>